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Tiskárny\2022\013\1 výzva\"/>
    </mc:Choice>
  </mc:AlternateContent>
  <xr:revisionPtr revIDLastSave="0" documentId="13_ncr:1_{FC1C2AFD-CAAF-4CF7-AA93-74264F7FE96D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G14" i="4" s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22" i="4" l="1"/>
  <c r="G23" i="4" s="1"/>
  <c r="G24" i="4" l="1"/>
  <c r="T8" i="1"/>
  <c r="S8" i="1"/>
  <c r="R11" i="1" s="1"/>
  <c r="P8" i="1"/>
  <c r="Q11" i="1" s="1"/>
  <c r="C9" i="4" l="1"/>
  <c r="H9" i="4" s="1"/>
</calcChain>
</file>

<file path=xl/sharedStrings.xml><?xml version="1.0" encoding="utf-8"?>
<sst xmlns="http://schemas.openxmlformats.org/spreadsheetml/2006/main" count="69" uniqueCount="62">
  <si>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</si>
  <si>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</si>
  <si>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</si>
  <si>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</si>
  <si>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</si>
  <si>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</si>
  <si>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</si>
  <si>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</si>
  <si>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</si>
  <si>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</si>
  <si>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</si>
  <si>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</si>
  <si>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</si>
  <si>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</si>
  <si>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</si>
  <si>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</si>
  <si>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</si>
  <si>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</si>
  <si>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</si>
  <si>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</si>
  <si>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</si>
  <si>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</si>
  <si>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</si>
  <si>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</si>
  <si>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</si>
  <si>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</si>
  <si>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</si>
  <si>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</si>
  <si>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</si>
  <si>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</si>
  <si>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</si>
  <si>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</si>
  <si>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</si>
  <si>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</si>
  <si>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</si>
  <si>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</si>
  <si>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</si>
  <si>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</si>
  <si>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</si>
  <si>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</si>
  <si>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</si>
  <si>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</si>
  <si>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</si>
  <si>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</si>
  <si>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</si>
  <si>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</si>
  <si>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</si>
  <si>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</si>
  <si>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</si>
  <si>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</si>
  <si>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</si>
  <si>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</si>
  <si>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</si>
  <si>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</si>
  <si>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</si>
  <si>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Samostatná faktura</t>
  </si>
  <si>
    <t xml:space="preserve">Tiskárny, kopírky, multifunkce II. 013 - 2022 </t>
  </si>
  <si>
    <t>Václava Vlková, 
Tel.: 37763 1146</t>
  </si>
  <si>
    <t>Univerzitní 22,
301 00 Plzeň,
Rektorát - Ekonomický odbor,
místnost UR 218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</si>
  <si>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</si>
  <si>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Laserová tiskárna černobílá A4</t>
  </si>
  <si>
    <r>
      <t xml:space="preserve">Černobílá laserová tiskárna formátu A4.
Displej LCD s podsvícením.
Rozlišení: min. 1200 DPI. 
Rychlost černého tisku min. 35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</t>
    </r>
    <r>
      <rPr>
        <sz val="11"/>
        <rFont val="Calibri"/>
        <family val="2"/>
        <charset val="238"/>
        <scheme val="minor"/>
      </rPr>
      <t xml:space="preserve">Podporované operační systémy min.: Windows 7/8/10, mobilní operační systém, iOS, Android, macOS, tiskový ovladač PCL6.
</t>
    </r>
    <r>
      <rPr>
        <sz val="11"/>
        <color theme="1"/>
        <rFont val="Calibri"/>
        <family val="2"/>
        <charset val="238"/>
        <scheme val="minor"/>
      </rPr>
      <t>Doporučený objem tisku: min. 4 000 stran / 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</si>
</sst>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9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2" applyFont="1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4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0" fillId="0" borderId="0" xfId="0" applyFont="1" applyFill="1" applyAlignment="1" applyProtection="1">
      <alignment vertical="center"/>
    </xf>
    <xf numFmtId="0" fontId="7" fillId="10" borderId="8" xfId="0" applyFont="1" applyFill="1" applyBorder="1" applyAlignment="1">
      <alignment vertical="center" wrapText="1" shrinkToFit="1"/>
    </xf>
    <xf numFmtId="0" fontId="24" fillId="0" borderId="0" xfId="0" applyFont="1" applyAlignment="1" applyProtection="1">
      <alignment horizontal="center" vertical="center" wrapText="1"/>
    </xf>
    <xf numFmtId="0" fontId="0" fillId="0" borderId="39" xfId="0" applyBorder="1" applyProtection="1"/>
    <xf numFmtId="0" fontId="20" fillId="5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11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1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1" fillId="10" borderId="0" xfId="0" applyNumberFormat="1" applyFont="1" applyFill="1" applyBorder="1" applyAlignment="1">
      <alignment horizontal="center" vertical="center"/>
    </xf>
    <xf numFmtId="0" fontId="0" fillId="12" borderId="7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5" fillId="7" borderId="22" xfId="0" applyFont="1" applyFill="1" applyBorder="1" applyAlignment="1" applyProtection="1">
      <alignment vertical="center"/>
      <protection locked="0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21" fillId="0" borderId="0" xfId="2" applyFont="1" applyAlignment="1" applyProtection="1">
      <alignment horizontal="left" vertical="center" wrapText="1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left" vertical="top" wrapText="1"/>
    </xf>
    <xf numFmtId="0" fontId="11" fillId="2" borderId="0" xfId="0" applyFont="1" applyFill="1" applyAlignment="1" applyProtection="1">
      <alignment horizontal="left" vertical="center"/>
    </xf>
    <xf numFmtId="0" fontId="11" fillId="4" borderId="0" xfId="0" applyFont="1" applyFill="1" applyBorder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0" fontId="30" fillId="5" borderId="4" xfId="0" applyFont="1" applyFill="1" applyBorder="1" applyAlignment="1" applyProtection="1">
      <alignment horizontal="center" vertical="center" wrapTex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7" zoomScaleNormal="100" workbookViewId="0">
      <selection activeCell="R8" sqref="R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4.28515625" style="4" customWidth="1"/>
    <col min="4" max="4" width="11.28515625" style="41" customWidth="1"/>
    <col min="5" max="5" width="10.28515625" style="3" customWidth="1"/>
    <col min="6" max="6" width="117.85546875" style="4" customWidth="1"/>
    <col min="7" max="7" width="30.28515625" style="5" bestFit="1" customWidth="1"/>
    <col min="8" max="8" width="25.57031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5.28515625" style="2" customWidth="1"/>
    <col min="13" max="13" width="21.7109375" style="2" customWidth="1"/>
    <col min="14" max="14" width="31.28515625" style="4" customWidth="1"/>
    <col min="15" max="15" width="27.710937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 x14ac:dyDescent="0.25">
      <c r="B1" s="124" t="s">
        <v>53</v>
      </c>
      <c r="C1" s="125"/>
      <c r="D1" s="125"/>
    </row>
    <row r="2" spans="1:22" ht="18" customHeight="1" x14ac:dyDescent="0.25">
      <c r="B2" s="124" t="s">
        <v>56</v>
      </c>
      <c r="C2" s="124"/>
      <c r="D2" s="124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8"/>
      <c r="E4" s="118"/>
      <c r="F4" s="118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6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54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9" t="s">
        <v>46</v>
      </c>
      <c r="N7" s="23" t="s">
        <v>47</v>
      </c>
      <c r="O7" s="23" t="s">
        <v>59</v>
      </c>
      <c r="P7" s="23" t="s">
        <v>48</v>
      </c>
      <c r="Q7" s="23" t="s">
        <v>6</v>
      </c>
      <c r="R7" s="25" t="s">
        <v>7</v>
      </c>
      <c r="S7" s="119" t="s">
        <v>8</v>
      </c>
      <c r="T7" s="119" t="s">
        <v>9</v>
      </c>
      <c r="U7" s="23" t="s">
        <v>49</v>
      </c>
      <c r="V7" s="23" t="s">
        <v>50</v>
      </c>
    </row>
    <row r="8" spans="1:22" ht="316.5" customHeight="1" thickTop="1" thickBot="1" x14ac:dyDescent="0.3">
      <c r="A8" s="26"/>
      <c r="B8" s="107">
        <v>1</v>
      </c>
      <c r="C8" s="116" t="s">
        <v>60</v>
      </c>
      <c r="D8" s="109">
        <v>1</v>
      </c>
      <c r="E8" s="116" t="s">
        <v>51</v>
      </c>
      <c r="F8" s="117" t="s">
        <v>61</v>
      </c>
      <c r="G8" s="144"/>
      <c r="H8" s="145"/>
      <c r="I8" s="110" t="s">
        <v>55</v>
      </c>
      <c r="J8" s="108" t="s">
        <v>52</v>
      </c>
      <c r="K8" s="108"/>
      <c r="L8" s="110"/>
      <c r="M8" s="116" t="s">
        <v>57</v>
      </c>
      <c r="N8" s="116" t="s">
        <v>58</v>
      </c>
      <c r="O8" s="111">
        <v>14</v>
      </c>
      <c r="P8" s="112">
        <f>D8*Q8</f>
        <v>5500</v>
      </c>
      <c r="Q8" s="113">
        <v>5500</v>
      </c>
      <c r="R8" s="146"/>
      <c r="S8" s="114">
        <f>D8*R8</f>
        <v>0</v>
      </c>
      <c r="T8" s="115" t="str">
        <f t="shared" ref="T8" si="0">IF(ISNUMBER(R8), IF(R8&gt;Q8,"NEVYHOVUJE","VYHOVUJE")," ")</f>
        <v xml:space="preserve"> </v>
      </c>
      <c r="U8" s="108"/>
      <c r="V8" s="108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98"/>
      <c r="S9" s="64"/>
    </row>
    <row r="10" spans="1:22" ht="60.75" customHeight="1" thickTop="1" thickBot="1" x14ac:dyDescent="0.3">
      <c r="B10" s="126" t="s">
        <v>10</v>
      </c>
      <c r="C10" s="126"/>
      <c r="D10" s="126"/>
      <c r="E10" s="126"/>
      <c r="F10" s="126"/>
      <c r="G10" s="126"/>
      <c r="H10" s="126"/>
      <c r="I10" s="126"/>
      <c r="J10" s="28"/>
      <c r="K10" s="28"/>
      <c r="L10" s="13"/>
      <c r="M10" s="13"/>
      <c r="N10" s="13"/>
      <c r="O10" s="29"/>
      <c r="P10" s="29"/>
      <c r="Q10" s="30" t="s">
        <v>11</v>
      </c>
      <c r="R10" s="127" t="s">
        <v>12</v>
      </c>
      <c r="S10" s="128"/>
      <c r="T10" s="129"/>
      <c r="V10" s="31"/>
    </row>
    <row r="11" spans="1:22" ht="33" customHeight="1" thickTop="1" thickBot="1" x14ac:dyDescent="0.3">
      <c r="B11" s="130" t="s">
        <v>15</v>
      </c>
      <c r="C11" s="130"/>
      <c r="D11" s="130"/>
      <c r="E11" s="130"/>
      <c r="F11" s="130"/>
      <c r="G11" s="130"/>
      <c r="H11" s="32"/>
      <c r="I11" s="32"/>
      <c r="J11" s="32"/>
      <c r="L11" s="33"/>
      <c r="M11" s="33"/>
      <c r="N11" s="33"/>
      <c r="O11" s="34"/>
      <c r="P11" s="34"/>
      <c r="Q11" s="35">
        <f>SUM(P8:P8)</f>
        <v>5500</v>
      </c>
      <c r="R11" s="121">
        <f>SUM(S8:S8)</f>
        <v>0</v>
      </c>
      <c r="S11" s="122"/>
      <c r="T11" s="123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20" t="s">
        <v>13</v>
      </c>
      <c r="C13" s="120"/>
      <c r="D13" s="120"/>
      <c r="E13" s="120"/>
      <c r="F13" s="120"/>
      <c r="G13" s="120"/>
      <c r="H13" s="120"/>
      <c r="I13" s="120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4MQSHMNCr0WP8M6uWcrJyFrEmtneVnNbDvhSG+D7GFbhhZxwTYrYB5IC8m54+h3Pt4fISf8EyK0sF6+LbA5imQ==" saltValue="n2LNESZTe+mz7soygQ1AC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27" sqref="C27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1" t="s">
        <v>38</v>
      </c>
      <c r="C1" s="131"/>
      <c r="D1" s="61"/>
    </row>
    <row r="2" spans="2:13" x14ac:dyDescent="0.25">
      <c r="B2" s="132" t="str">
        <f>'Nabídková cena'!B2:D2</f>
        <v xml:space="preserve">Tiskárny, kopírky, multifunkce II. 013 - 2022 </v>
      </c>
      <c r="C2" s="132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3" t="s">
        <v>17</v>
      </c>
      <c r="F9" s="134"/>
      <c r="G9" s="135"/>
      <c r="H9" s="136">
        <f ca="1">SUM(C9+G24)</f>
        <v>0</v>
      </c>
      <c r="I9" s="137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8"/>
      <c r="F11" s="139"/>
      <c r="G11" s="140"/>
    </row>
    <row r="12" spans="2:13" s="55" customFormat="1" ht="27" customHeight="1" thickBot="1" x14ac:dyDescent="0.3">
      <c r="B12" s="95" t="s">
        <v>20</v>
      </c>
      <c r="C12" s="97">
        <f>'Nabídková cena'!G8</f>
        <v>0</v>
      </c>
      <c r="D12" s="96">
        <v>4000</v>
      </c>
      <c r="E12" s="141"/>
      <c r="F12" s="142"/>
      <c r="G12" s="143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78" t="s">
        <v>28</v>
      </c>
      <c r="C14" s="106"/>
      <c r="D14" s="101"/>
      <c r="E14" s="79"/>
      <c r="F14" s="80">
        <f ca="1">IF(CELL("obsah",$D14)=0,0,ROUNDUP($D$12/$D14*12,0))</f>
        <v>0</v>
      </c>
      <c r="G14" s="68">
        <f ca="1">E14*F14</f>
        <v>0</v>
      </c>
      <c r="I14" s="81"/>
    </row>
    <row r="15" spans="2:13" s="55" customFormat="1" x14ac:dyDescent="0.25">
      <c r="B15" s="82" t="s">
        <v>29</v>
      </c>
      <c r="C15" s="99"/>
      <c r="D15" s="102"/>
      <c r="E15" s="83"/>
      <c r="F15" s="80">
        <f t="shared" ref="F15:F21" ca="1" si="0">IF(CELL("obsah",$D15)=0,0,ROUNDUP($D$12/$D15*12,0))</f>
        <v>0</v>
      </c>
      <c r="G15" s="84">
        <f t="shared" ref="G15:G21" ca="1" si="1">E15*F15</f>
        <v>0</v>
      </c>
      <c r="I15" s="81"/>
    </row>
    <row r="16" spans="2:13" s="55" customFormat="1" x14ac:dyDescent="0.25">
      <c r="B16" s="82" t="s">
        <v>30</v>
      </c>
      <c r="C16" s="99"/>
      <c r="D16" s="102"/>
      <c r="E16" s="83"/>
      <c r="F16" s="80">
        <f t="shared" ca="1" si="0"/>
        <v>0</v>
      </c>
      <c r="G16" s="84">
        <f t="shared" ca="1" si="1"/>
        <v>0</v>
      </c>
      <c r="I16" s="81"/>
    </row>
    <row r="17" spans="2:9" s="55" customFormat="1" x14ac:dyDescent="0.25">
      <c r="B17" s="82" t="s">
        <v>31</v>
      </c>
      <c r="C17" s="99"/>
      <c r="D17" s="102"/>
      <c r="E17" s="83"/>
      <c r="F17" s="80">
        <f t="shared" ca="1" si="0"/>
        <v>0</v>
      </c>
      <c r="G17" s="84">
        <f t="shared" ca="1" si="1"/>
        <v>0</v>
      </c>
      <c r="I17" s="81"/>
    </row>
    <row r="18" spans="2:9" s="55" customFormat="1" x14ac:dyDescent="0.25">
      <c r="B18" s="85" t="s">
        <v>32</v>
      </c>
      <c r="C18" s="99"/>
      <c r="D18" s="103"/>
      <c r="E18" s="86"/>
      <c r="F18" s="80">
        <f t="shared" ca="1" si="0"/>
        <v>0</v>
      </c>
      <c r="G18" s="84">
        <f t="shared" ca="1" si="1"/>
        <v>0</v>
      </c>
      <c r="I18" s="81"/>
    </row>
    <row r="19" spans="2:9" s="55" customFormat="1" x14ac:dyDescent="0.25">
      <c r="B19" s="87" t="s">
        <v>33</v>
      </c>
      <c r="C19" s="100"/>
      <c r="D19" s="104"/>
      <c r="E19" s="89"/>
      <c r="F19" s="80">
        <f t="shared" ca="1" si="0"/>
        <v>0</v>
      </c>
      <c r="G19" s="84">
        <f t="shared" ca="1" si="1"/>
        <v>0</v>
      </c>
      <c r="I19" s="81"/>
    </row>
    <row r="20" spans="2:9" s="55" customFormat="1" x14ac:dyDescent="0.25">
      <c r="B20" s="87" t="s">
        <v>34</v>
      </c>
      <c r="C20" s="88"/>
      <c r="D20" s="104"/>
      <c r="E20" s="89"/>
      <c r="F20" s="80">
        <f t="shared" ca="1" si="0"/>
        <v>0</v>
      </c>
      <c r="G20" s="84">
        <f t="shared" ca="1" si="1"/>
        <v>0</v>
      </c>
      <c r="I20" s="81"/>
    </row>
    <row r="21" spans="2:9" s="55" customFormat="1" ht="15.75" thickBot="1" x14ac:dyDescent="0.3">
      <c r="B21" s="90" t="s">
        <v>34</v>
      </c>
      <c r="C21" s="91"/>
      <c r="D21" s="105"/>
      <c r="E21" s="92"/>
      <c r="F21" s="93">
        <f t="shared" ca="1" si="0"/>
        <v>0</v>
      </c>
      <c r="G21" s="94">
        <f t="shared" ca="1" si="1"/>
        <v>0</v>
      </c>
      <c r="I21" s="81"/>
    </row>
    <row r="22" spans="2:9" s="55" customFormat="1" ht="30" customHeight="1" x14ac:dyDescent="0.25">
      <c r="B22" s="66" t="s">
        <v>35</v>
      </c>
      <c r="C22" s="67"/>
      <c r="D22" s="67"/>
      <c r="E22" s="67"/>
      <c r="F22" s="67"/>
      <c r="G22" s="68">
        <f ca="1">SUM(G14:G21)</f>
        <v>0</v>
      </c>
    </row>
    <row r="23" spans="2:9" s="55" customFormat="1" ht="30" customHeight="1" x14ac:dyDescent="0.25">
      <c r="B23" s="69" t="s">
        <v>36</v>
      </c>
      <c r="C23" s="70"/>
      <c r="D23" s="70"/>
      <c r="E23" s="70"/>
      <c r="F23" s="70"/>
      <c r="G23" s="71">
        <f ca="1">G22*5</f>
        <v>0</v>
      </c>
    </row>
    <row r="24" spans="2:9" s="55" customFormat="1" ht="30" customHeight="1" thickBot="1" x14ac:dyDescent="0.3">
      <c r="B24" s="72" t="s">
        <v>37</v>
      </c>
      <c r="C24" s="73"/>
      <c r="D24" s="74">
        <f>'Nabídková cena'!D8</f>
        <v>1</v>
      </c>
      <c r="E24" s="75"/>
      <c r="F24" s="76"/>
      <c r="G24" s="77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2022-09-06T06:21:17Z</cp:lastPrinted>
  <dcterms:created xsi:type="dcterms:W3CDTF">2014-03-05T12:43:32Z</dcterms:created>
  <dcterms:modified xsi:type="dcterms:W3CDTF">2022-09-06T06:36:11Z</dcterms:modified>
</cp:coreProperties>
</file>